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0740"/>
  </bookViews>
  <sheets>
    <sheet name="расходы" sheetId="1" r:id="rId1"/>
  </sheets>
  <definedNames>
    <definedName name="_xlnm._FilterDatabase" localSheetId="0" hidden="1">расходы!$A$3:$K$80</definedName>
    <definedName name="_xlnm.Print_Titles" localSheetId="0">расходы!$3:$3</definedName>
  </definedNames>
  <calcPr calcId="144525"/>
</workbook>
</file>

<file path=xl/calcChain.xml><?xml version="1.0" encoding="utf-8"?>
<calcChain xmlns="http://schemas.openxmlformats.org/spreadsheetml/2006/main">
  <c r="D80" i="1" l="1"/>
  <c r="K19" i="1" l="1"/>
  <c r="K79" i="1" l="1"/>
  <c r="K78" i="1"/>
  <c r="K77" i="1"/>
  <c r="J76" i="1"/>
  <c r="I76" i="1"/>
  <c r="H76" i="1"/>
  <c r="G76" i="1"/>
  <c r="F76" i="1"/>
  <c r="E76" i="1"/>
  <c r="D76" i="1"/>
  <c r="C76" i="1"/>
  <c r="K76" i="1" s="1"/>
  <c r="K75" i="1"/>
  <c r="J74" i="1"/>
  <c r="I74" i="1"/>
  <c r="H74" i="1"/>
  <c r="G74" i="1"/>
  <c r="F74" i="1"/>
  <c r="E74" i="1"/>
  <c r="D74" i="1"/>
  <c r="C74" i="1"/>
  <c r="K74" i="1" s="1"/>
  <c r="K73" i="1"/>
  <c r="K72" i="1"/>
  <c r="K71" i="1"/>
  <c r="J70" i="1"/>
  <c r="I70" i="1"/>
  <c r="H70" i="1"/>
  <c r="G70" i="1"/>
  <c r="F70" i="1"/>
  <c r="E70" i="1"/>
  <c r="D70" i="1"/>
  <c r="C70" i="1"/>
  <c r="K70" i="1" s="1"/>
  <c r="K69" i="1"/>
  <c r="K68" i="1"/>
  <c r="K67" i="1"/>
  <c r="K66" i="1"/>
  <c r="J65" i="1"/>
  <c r="I65" i="1"/>
  <c r="H65" i="1"/>
  <c r="G65" i="1"/>
  <c r="F65" i="1"/>
  <c r="E65" i="1"/>
  <c r="D65" i="1"/>
  <c r="C65" i="1"/>
  <c r="K65" i="1" s="1"/>
  <c r="K64" i="1"/>
  <c r="K63" i="1"/>
  <c r="K62" i="1"/>
  <c r="K61" i="1"/>
  <c r="K60" i="1"/>
  <c r="J59" i="1"/>
  <c r="I59" i="1"/>
  <c r="H59" i="1"/>
  <c r="G59" i="1"/>
  <c r="F59" i="1"/>
  <c r="E59" i="1"/>
  <c r="D59" i="1"/>
  <c r="C59" i="1"/>
  <c r="K59" i="1" s="1"/>
  <c r="K58" i="1"/>
  <c r="K57" i="1"/>
  <c r="K56" i="1"/>
  <c r="K55" i="1"/>
  <c r="K54" i="1"/>
  <c r="K53" i="1"/>
  <c r="J52" i="1"/>
  <c r="I52" i="1"/>
  <c r="H52" i="1"/>
  <c r="G52" i="1"/>
  <c r="F52" i="1"/>
  <c r="E52" i="1"/>
  <c r="D52" i="1"/>
  <c r="C52" i="1"/>
  <c r="K52" i="1" s="1"/>
  <c r="K51" i="1"/>
  <c r="K50" i="1"/>
  <c r="J49" i="1"/>
  <c r="I49" i="1"/>
  <c r="H49" i="1"/>
  <c r="G49" i="1"/>
  <c r="F49" i="1"/>
  <c r="E49" i="1"/>
  <c r="D49" i="1"/>
  <c r="C49" i="1"/>
  <c r="K49" i="1" s="1"/>
  <c r="K48" i="1"/>
  <c r="K47" i="1"/>
  <c r="K46" i="1"/>
  <c r="K45" i="1"/>
  <c r="K44" i="1"/>
  <c r="K43" i="1"/>
  <c r="K42" i="1"/>
  <c r="J41" i="1"/>
  <c r="I41" i="1"/>
  <c r="H41" i="1"/>
  <c r="G41" i="1"/>
  <c r="F41" i="1"/>
  <c r="E41" i="1"/>
  <c r="D41" i="1"/>
  <c r="C41" i="1"/>
  <c r="K41" i="1" s="1"/>
  <c r="K40" i="1"/>
  <c r="K39" i="1"/>
  <c r="K38" i="1"/>
  <c r="I37" i="1"/>
  <c r="H37" i="1"/>
  <c r="G37" i="1"/>
  <c r="F37" i="1"/>
  <c r="E37" i="1"/>
  <c r="D37" i="1"/>
  <c r="K37" i="1" s="1"/>
  <c r="C37" i="1"/>
  <c r="K36" i="1"/>
  <c r="K35" i="1"/>
  <c r="K34" i="1"/>
  <c r="K33" i="1"/>
  <c r="J32" i="1"/>
  <c r="I32" i="1"/>
  <c r="H32" i="1"/>
  <c r="G32" i="1"/>
  <c r="F32" i="1"/>
  <c r="E32" i="1"/>
  <c r="D32" i="1"/>
  <c r="C32" i="1"/>
  <c r="K32" i="1" s="1"/>
  <c r="K31" i="1"/>
  <c r="K30" i="1"/>
  <c r="K29" i="1"/>
  <c r="K28" i="1"/>
  <c r="K27" i="1"/>
  <c r="K26" i="1"/>
  <c r="K25" i="1"/>
  <c r="K24" i="1"/>
  <c r="K23" i="1"/>
  <c r="K22" i="1"/>
  <c r="J21" i="1"/>
  <c r="I21" i="1"/>
  <c r="H21" i="1"/>
  <c r="G21" i="1"/>
  <c r="F21" i="1"/>
  <c r="E21" i="1"/>
  <c r="D21" i="1"/>
  <c r="C21" i="1"/>
  <c r="K21" i="1" s="1"/>
  <c r="K20" i="1"/>
  <c r="K18" i="1"/>
  <c r="K17" i="1"/>
  <c r="J16" i="1"/>
  <c r="I16" i="1"/>
  <c r="H16" i="1"/>
  <c r="G16" i="1"/>
  <c r="F16" i="1"/>
  <c r="E16" i="1"/>
  <c r="D16" i="1"/>
  <c r="C16" i="1"/>
  <c r="K16" i="1" s="1"/>
  <c r="K15" i="1"/>
  <c r="K14" i="1"/>
  <c r="J13" i="1"/>
  <c r="J80" i="1" s="1"/>
  <c r="I13" i="1"/>
  <c r="H13" i="1"/>
  <c r="H80" i="1" s="1"/>
  <c r="G13" i="1"/>
  <c r="F13" i="1"/>
  <c r="F80" i="1" s="1"/>
  <c r="E13" i="1"/>
  <c r="D13" i="1"/>
  <c r="C13" i="1"/>
  <c r="K13" i="1" s="1"/>
  <c r="K12" i="1"/>
  <c r="K11" i="1"/>
  <c r="K10" i="1"/>
  <c r="K9" i="1"/>
  <c r="K8" i="1"/>
  <c r="K7" i="1"/>
  <c r="K6" i="1"/>
  <c r="K5" i="1"/>
  <c r="J4" i="1"/>
  <c r="I4" i="1"/>
  <c r="I80" i="1" s="1"/>
  <c r="H4" i="1"/>
  <c r="G4" i="1"/>
  <c r="G80" i="1" s="1"/>
  <c r="F4" i="1"/>
  <c r="E4" i="1"/>
  <c r="E80" i="1" s="1"/>
  <c r="D4" i="1"/>
  <c r="C4" i="1"/>
  <c r="C80" i="1" s="1"/>
  <c r="K80" i="1" l="1"/>
  <c r="K4" i="1"/>
</calcChain>
</file>

<file path=xl/sharedStrings.xml><?xml version="1.0" encoding="utf-8"?>
<sst xmlns="http://schemas.openxmlformats.org/spreadsheetml/2006/main" count="166" uniqueCount="166">
  <si>
    <t>Общий итог</t>
  </si>
  <si>
    <t>Прочие межбюджетные трансферты общего характера</t>
  </si>
  <si>
    <t>1403</t>
  </si>
  <si>
    <t>Иные дотации</t>
  </si>
  <si>
    <t>1402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</si>
  <si>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</si>
  <si>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</si>
  <si>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Межбюджетные трансферты общего характера бюджетам бюджетной системы Российской Федерации</t>
  </si>
  <si>
    <t>1400</t>
  </si>
  <si>
    <t>Обслуживание государственного внутреннего и муниципального долга</t>
  </si>
  <si>
    <t>1301</t>
  </si>
  <si>
    <t>Обслуживание государственного и муниципального долга</t>
  </si>
  <si>
    <t>1300</t>
  </si>
  <si>
    <t>Другие вопросы в области средств массовой информации</t>
  </si>
  <si>
    <t>1204</t>
  </si>
  <si>
    <t>Периодическая печать и издательства</t>
  </si>
  <si>
    <t>1202</t>
  </si>
  <si>
    <t>Телевидение и радиовещание</t>
  </si>
  <si>
    <t>1201</t>
  </si>
  <si>
    <t>Средства массовой информации</t>
  </si>
  <si>
    <t>1200</t>
  </si>
  <si>
    <t>Другие вопросы в области физической культуры и спорта</t>
  </si>
  <si>
    <t>1105</t>
  </si>
  <si>
    <t>Спорт высших достижений</t>
  </si>
  <si>
    <t>1103</t>
  </si>
  <si>
    <t>Массовый спорт</t>
  </si>
  <si>
    <t>1102</t>
  </si>
  <si>
    <t>Физическая культура</t>
  </si>
  <si>
    <t>1101</t>
  </si>
  <si>
    <t>Физическая культура и спорт</t>
  </si>
  <si>
    <t>1100</t>
  </si>
  <si>
    <t>Другие вопросы в области социальной политики</t>
  </si>
  <si>
    <t>1006</t>
  </si>
  <si>
    <t>Охрана семьи и детства</t>
  </si>
  <si>
    <t>1004</t>
  </si>
  <si>
    <t>Социальное обеспечение населения</t>
  </si>
  <si>
    <t>1003</t>
  </si>
  <si>
    <t>Социальное обслуживание населения</t>
  </si>
  <si>
    <t>1002</t>
  </si>
  <si>
    <t>Пенсионное обеспечение</t>
  </si>
  <si>
    <t>1001</t>
  </si>
  <si>
    <t>Социальная политика</t>
  </si>
  <si>
    <t>1000</t>
  </si>
  <si>
    <t>Другие вопросы в области здравоохранения</t>
  </si>
  <si>
    <t>0909</t>
  </si>
  <si>
    <t>0906</t>
  </si>
  <si>
    <t>Санаторно-оздоровительная помощь</t>
  </si>
  <si>
    <t>0905</t>
  </si>
  <si>
    <t>Скорая медицинская помощь</t>
  </si>
  <si>
    <t>0904</t>
  </si>
  <si>
    <t>Амбулаторная помощь</t>
  </si>
  <si>
    <t>0902</t>
  </si>
  <si>
    <t>Стационарная медицинская помощь</t>
  </si>
  <si>
    <t>0901</t>
  </si>
  <si>
    <t>Здравоохранение</t>
  </si>
  <si>
    <t>0900</t>
  </si>
  <si>
    <t>Другие вопросы в области культуры, кинематографии</t>
  </si>
  <si>
    <t>0804</t>
  </si>
  <si>
    <t>Культура</t>
  </si>
  <si>
    <t>0801</t>
  </si>
  <si>
    <t>Культура, кинематография</t>
  </si>
  <si>
    <t>0800</t>
  </si>
  <si>
    <t>Другие вопросы в области образования</t>
  </si>
  <si>
    <t>0709</t>
  </si>
  <si>
    <t>0707</t>
  </si>
  <si>
    <t>Профессиональная подготовка, переподготовка и повышение квалификации</t>
  </si>
  <si>
    <t>0705</t>
  </si>
  <si>
    <t>Среднее профессиональное образование</t>
  </si>
  <si>
    <t>0704</t>
  </si>
  <si>
    <t>Общее образование</t>
  </si>
  <si>
    <t>0702</t>
  </si>
  <si>
    <t>Дошкольное образование</t>
  </si>
  <si>
    <t>0701</t>
  </si>
  <si>
    <t>Образование</t>
  </si>
  <si>
    <t>0700</t>
  </si>
  <si>
    <t>Другие вопросы в области охраны окружающей среды</t>
  </si>
  <si>
    <t>0605</t>
  </si>
  <si>
    <t>Прикладные научные исследования в области охраны окружающей среды</t>
  </si>
  <si>
    <t>0604</t>
  </si>
  <si>
    <t>Охрана объектов растительного и животного мира и среды их обитания</t>
  </si>
  <si>
    <t>0603</t>
  </si>
  <si>
    <t>Охрана окружающей среды</t>
  </si>
  <si>
    <t>0600</t>
  </si>
  <si>
    <t>Другие вопросы в области жилищно-коммунального хозяйства</t>
  </si>
  <si>
    <t>0505</t>
  </si>
  <si>
    <t>Коммунальное хозяйство</t>
  </si>
  <si>
    <t>0502</t>
  </si>
  <si>
    <t>Жилищное хозяйство</t>
  </si>
  <si>
    <t>0501</t>
  </si>
  <si>
    <t>Жилищно-коммунальное хозяйство</t>
  </si>
  <si>
    <t>0500</t>
  </si>
  <si>
    <t>Другие вопросы в области национальной экономики</t>
  </si>
  <si>
    <t>0412</t>
  </si>
  <si>
    <t>Связь и информатика</t>
  </si>
  <si>
    <t>0410</t>
  </si>
  <si>
    <t>Дорожное хозяйство (дорожные фонды)</t>
  </si>
  <si>
    <t>0409</t>
  </si>
  <si>
    <t>Транспорт</t>
  </si>
  <si>
    <t>0408</t>
  </si>
  <si>
    <t>Лесное хозяйство</t>
  </si>
  <si>
    <t>0407</t>
  </si>
  <si>
    <t>Водное хозяйство</t>
  </si>
  <si>
    <t>0406</t>
  </si>
  <si>
    <t>Сельское хозяйство и рыболовство</t>
  </si>
  <si>
    <t>0405</t>
  </si>
  <si>
    <t>Воспроизводство минерально-сырьевой базы</t>
  </si>
  <si>
    <t>0404</t>
  </si>
  <si>
    <t>Общеэкономические вопросы</t>
  </si>
  <si>
    <t>0401</t>
  </si>
  <si>
    <t>Национальная экономика</t>
  </si>
  <si>
    <t>0400</t>
  </si>
  <si>
    <t>Другие вопросы в области национальной безопасности и правоохранительной деятельности</t>
  </si>
  <si>
    <t>0314</t>
  </si>
  <si>
    <t>0311</t>
  </si>
  <si>
    <t>Обеспечение пожарной безопасности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</si>
  <si>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</si>
  <si>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</si>
  <si>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</si>
  <si>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</si>
  <si>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</si>
  <si>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Мобилизационная подготовка экономики</t>
  </si>
  <si>
    <t>0204</t>
  </si>
  <si>
    <t>Мобилизационная и вневойсковая подготовка</t>
  </si>
  <si>
    <t>0203</t>
  </si>
  <si>
    <t>Национальная оборона</t>
  </si>
  <si>
    <t>0200</t>
  </si>
  <si>
    <t>Другие общегосударственные вопросы</t>
  </si>
  <si>
    <t>0113</t>
  </si>
  <si>
    <t>Резервные фонды</t>
  </si>
  <si>
    <t>0111</t>
  </si>
  <si>
    <t>Обеспечение проведения выборов и референдумов</t>
  </si>
  <si>
    <t>0107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</si>
  <si>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</si>
  <si>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</si>
  <si>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Судебная система</t>
  </si>
  <si>
    <t>0105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</si>
  <si>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</si>
  <si>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</si>
  <si>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</si>
  <si>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</si>
  <si>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</si>
  <si>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</si>
  <si>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Общегосударственные вопросы</t>
  </si>
  <si>
    <t>0100</t>
  </si>
  <si>
    <t>Рз Пр</t>
  </si>
  <si>
    <t>Наименование раздела, подраздела</t>
  </si>
  <si>
    <t>рублей</t>
  </si>
  <si>
    <t>Сумма на 2017 год (закон от 21.12.2016 № 111-З, первоначальный)</t>
  </si>
  <si>
    <t>Сумма на 2017 год
(с учетом изменений)</t>
  </si>
  <si>
    <t>Закон от 31.01.2017 № 4-З</t>
  </si>
  <si>
    <t>Закон от 03.04.2017 № 22-З</t>
  </si>
  <si>
    <t>Закон от 27.04.2017 № 23-З</t>
  </si>
  <si>
    <t>Закон от 02.08.2017 № 67-З</t>
  </si>
  <si>
    <t>Закон от 29.09.2017 № 69-З</t>
  </si>
  <si>
    <t>Закон от 04.12.2017 № 98-З</t>
  </si>
  <si>
    <t>Закон от 14.12.2017 № 100-З</t>
  </si>
  <si>
    <t>0703</t>
  </si>
  <si>
    <t>0503</t>
  </si>
  <si>
    <t>0411</t>
  </si>
  <si>
    <t>Миграционная политика</t>
  </si>
  <si>
    <t>Прикладные научные исследования в области национальной экономики</t>
  </si>
  <si>
    <t>Благоустройство</t>
  </si>
  <si>
    <t>Дополнительное образование детей</t>
  </si>
  <si>
    <t>Молодежная политика</t>
  </si>
  <si>
    <t>Заготовка, переработка, хранение и обеспечение безопасности донорской крови и ее компонентов</t>
  </si>
  <si>
    <t>Сведения о внесенных в течение 2017 года изменениях, внесенных в закон Брянской области "Об областном бюджете на 2017 год и на плановый период 2018 и 2019 годы", в части расходов на 2017год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</si>
</sst>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b/>
      <sz val="10"/>
      <name val="Segoe UI"/>
      <family val="2"/>
      <charset val="204"/>
    </font>
    <font>
      <b/>
      <sz val="12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zoomScale="85" zoomScaleNormal="85" workbookViewId="0">
      <selection sqref="A1:K1"/>
    </sheetView>
  </sheetViews>
  <sheetFormatPr defaultColWidth="9.140625" defaultRowHeight="14.25" x14ac:dyDescent="0.25"/>
  <cols>
    <col min="1" max="1" width="14.42578125" style="1" customWidth="1"/>
    <col min="2" max="2" width="56.42578125" style="17" customWidth="1"/>
    <col min="3" max="10" width="20" style="1" customWidth="1"/>
    <col min="11" max="11" width="20" style="2" customWidth="1"/>
    <col min="12" max="16384" width="9.140625" style="1"/>
  </cols>
  <sheetData>
    <row r="1" spans="1:11" ht="24" customHeight="1" x14ac:dyDescent="0.25">
      <c r="A1" s="22" t="s">
        <v>165</v>
      </c>
      <c r="B1" s="22"/>
      <c r="C1" s="23"/>
      <c r="D1" s="23"/>
      <c r="E1" s="23"/>
      <c r="F1" s="23"/>
      <c r="G1" s="23"/>
      <c r="H1" s="23"/>
      <c r="I1" s="23"/>
      <c r="J1" s="23"/>
      <c r="K1" s="23"/>
    </row>
    <row r="2" spans="1:11" ht="20.25" customHeight="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 t="s">
        <v>146</v>
      </c>
    </row>
    <row r="3" spans="1:11" ht="57" x14ac:dyDescent="0.25">
      <c r="A3" s="9" t="s">
        <v>144</v>
      </c>
      <c r="B3" s="14" t="s">
        <v>145</v>
      </c>
      <c r="C3" s="5" t="s">
        <v>147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  <c r="K3" s="5" t="s">
        <v>148</v>
      </c>
    </row>
    <row r="4" spans="1:11" s="12" customFormat="1" x14ac:dyDescent="0.25">
      <c r="A4" s="13" t="s">
        <v>143</v>
      </c>
      <c r="B4" s="14" t="s">
        <v>142</v>
      </c>
      <c r="C4" s="4">
        <f t="shared" ref="C4:J4" si="0">SUM(C5:C12)</f>
        <v>2504031649.54</v>
      </c>
      <c r="D4" s="4">
        <f t="shared" si="0"/>
        <v>-338181037.31999999</v>
      </c>
      <c r="E4" s="4">
        <f t="shared" si="0"/>
        <v>-90197163.700000003</v>
      </c>
      <c r="F4" s="4">
        <f t="shared" si="0"/>
        <v>-749259600</v>
      </c>
      <c r="G4" s="4">
        <f t="shared" si="0"/>
        <v>0</v>
      </c>
      <c r="H4" s="4">
        <f t="shared" si="0"/>
        <v>-15634268.309999999</v>
      </c>
      <c r="I4" s="4">
        <f t="shared" si="0"/>
        <v>-86335388.329999998</v>
      </c>
      <c r="J4" s="4">
        <f t="shared" si="0"/>
        <v>0</v>
      </c>
      <c r="K4" s="4">
        <f>C4+D4+E4+F4+G4+H4+I4+J4</f>
        <v>1224424191.8799999</v>
      </c>
    </row>
    <row r="5" spans="1:11" ht="28.5" x14ac:dyDescent="0.25">
      <c r="A5" s="8" t="s">
        <v>141</v>
      </c>
      <c r="B5" s="15" t="s">
        <v>140</v>
      </c>
      <c r="C5" s="7">
        <v>5314458</v>
      </c>
      <c r="D5" s="7"/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6">
        <f t="shared" ref="K5:K67" si="1">C5+D5+E5+F5+G5+H5+I5+J5</f>
        <v>5314458</v>
      </c>
    </row>
    <row r="6" spans="1:11" ht="42.75" x14ac:dyDescent="0.25">
      <c r="A6" s="8" t="s">
        <v>139</v>
      </c>
      <c r="B6" s="15" t="s">
        <v>138</v>
      </c>
      <c r="C6" s="7">
        <v>122076882</v>
      </c>
      <c r="D6" s="7"/>
      <c r="E6" s="7">
        <v>0</v>
      </c>
      <c r="F6" s="7">
        <v>0</v>
      </c>
      <c r="G6" s="7">
        <v>0</v>
      </c>
      <c r="H6" s="7">
        <v>0</v>
      </c>
      <c r="I6" s="7">
        <v>-403800</v>
      </c>
      <c r="J6" s="7">
        <v>0</v>
      </c>
      <c r="K6" s="6">
        <f t="shared" si="1"/>
        <v>121673082</v>
      </c>
    </row>
    <row r="7" spans="1:11" ht="42.75" x14ac:dyDescent="0.25">
      <c r="A7" s="8" t="s">
        <v>137</v>
      </c>
      <c r="B7" s="15" t="s">
        <v>136</v>
      </c>
      <c r="C7" s="7">
        <v>225315268</v>
      </c>
      <c r="D7" s="7"/>
      <c r="E7" s="7">
        <v>500000</v>
      </c>
      <c r="F7" s="7">
        <v>0</v>
      </c>
      <c r="G7" s="7">
        <v>0</v>
      </c>
      <c r="H7" s="7">
        <v>-891180</v>
      </c>
      <c r="I7" s="7">
        <v>-3022052.12</v>
      </c>
      <c r="J7" s="7">
        <v>0</v>
      </c>
      <c r="K7" s="6">
        <f t="shared" si="1"/>
        <v>221902035.88</v>
      </c>
    </row>
    <row r="8" spans="1:11" x14ac:dyDescent="0.25">
      <c r="A8" s="8" t="s">
        <v>135</v>
      </c>
      <c r="B8" s="15" t="s">
        <v>134</v>
      </c>
      <c r="C8" s="7">
        <v>153868686</v>
      </c>
      <c r="D8" s="7"/>
      <c r="E8" s="7">
        <v>10000000</v>
      </c>
      <c r="F8" s="7">
        <v>0</v>
      </c>
      <c r="G8" s="7">
        <v>0</v>
      </c>
      <c r="H8" s="7">
        <v>5000000</v>
      </c>
      <c r="I8" s="7">
        <v>0</v>
      </c>
      <c r="J8" s="7">
        <v>0</v>
      </c>
      <c r="K8" s="6">
        <f t="shared" si="1"/>
        <v>168868686</v>
      </c>
    </row>
    <row r="9" spans="1:11" ht="42.75" x14ac:dyDescent="0.25">
      <c r="A9" s="8" t="s">
        <v>133</v>
      </c>
      <c r="B9" s="15" t="s">
        <v>132</v>
      </c>
      <c r="C9" s="7">
        <v>110860785</v>
      </c>
      <c r="D9" s="7"/>
      <c r="E9" s="7">
        <v>614159</v>
      </c>
      <c r="F9" s="7">
        <v>0</v>
      </c>
      <c r="G9" s="7">
        <v>0</v>
      </c>
      <c r="H9" s="7">
        <v>0</v>
      </c>
      <c r="I9" s="7">
        <v>182280</v>
      </c>
      <c r="J9" s="7">
        <v>0</v>
      </c>
      <c r="K9" s="6">
        <f t="shared" si="1"/>
        <v>111657224</v>
      </c>
    </row>
    <row r="10" spans="1:11" x14ac:dyDescent="0.25">
      <c r="A10" s="8" t="s">
        <v>131</v>
      </c>
      <c r="B10" s="15" t="s">
        <v>130</v>
      </c>
      <c r="C10" s="7">
        <v>22695939</v>
      </c>
      <c r="D10" s="7"/>
      <c r="E10" s="7">
        <v>5463495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6">
        <f t="shared" si="1"/>
        <v>28159434</v>
      </c>
    </row>
    <row r="11" spans="1:11" x14ac:dyDescent="0.25">
      <c r="A11" s="8" t="s">
        <v>129</v>
      </c>
      <c r="B11" s="15" t="s">
        <v>128</v>
      </c>
      <c r="C11" s="7">
        <v>70000000</v>
      </c>
      <c r="D11" s="7"/>
      <c r="E11" s="7">
        <v>0</v>
      </c>
      <c r="F11" s="7">
        <v>0</v>
      </c>
      <c r="G11" s="7">
        <v>0</v>
      </c>
      <c r="H11" s="7">
        <v>-100000</v>
      </c>
      <c r="I11" s="7">
        <v>-54000000</v>
      </c>
      <c r="J11" s="7">
        <v>0</v>
      </c>
      <c r="K11" s="6">
        <f t="shared" si="1"/>
        <v>15900000</v>
      </c>
    </row>
    <row r="12" spans="1:11" x14ac:dyDescent="0.25">
      <c r="A12" s="8" t="s">
        <v>127</v>
      </c>
      <c r="B12" s="15" t="s">
        <v>126</v>
      </c>
      <c r="C12" s="7">
        <v>1793899631.54</v>
      </c>
      <c r="D12" s="7">
        <v>-338181037.31999999</v>
      </c>
      <c r="E12" s="7">
        <v>-106774817.7</v>
      </c>
      <c r="F12" s="7">
        <v>-749259600</v>
      </c>
      <c r="G12" s="7">
        <v>0</v>
      </c>
      <c r="H12" s="7">
        <v>-19643088.309999999</v>
      </c>
      <c r="I12" s="7">
        <v>-29091816.210000001</v>
      </c>
      <c r="J12" s="7">
        <v>0</v>
      </c>
      <c r="K12" s="6">
        <f t="shared" si="1"/>
        <v>550949272</v>
      </c>
    </row>
    <row r="13" spans="1:11" s="11" customFormat="1" x14ac:dyDescent="0.25">
      <c r="A13" s="10" t="s">
        <v>125</v>
      </c>
      <c r="B13" s="14" t="s">
        <v>124</v>
      </c>
      <c r="C13" s="4">
        <f t="shared" ref="C13:J13" si="2">SUM(C14:C15)</f>
        <v>74899086.810000002</v>
      </c>
      <c r="D13" s="4">
        <f t="shared" si="2"/>
        <v>0</v>
      </c>
      <c r="E13" s="4">
        <f t="shared" si="2"/>
        <v>73000</v>
      </c>
      <c r="F13" s="4">
        <f t="shared" si="2"/>
        <v>0</v>
      </c>
      <c r="G13" s="4">
        <f t="shared" si="2"/>
        <v>0</v>
      </c>
      <c r="H13" s="4">
        <f t="shared" si="2"/>
        <v>0</v>
      </c>
      <c r="I13" s="4">
        <f t="shared" si="2"/>
        <v>-32456</v>
      </c>
      <c r="J13" s="4">
        <f t="shared" si="2"/>
        <v>0</v>
      </c>
      <c r="K13" s="4">
        <f t="shared" si="1"/>
        <v>74939630.810000002</v>
      </c>
    </row>
    <row r="14" spans="1:11" x14ac:dyDescent="0.25">
      <c r="A14" s="8" t="s">
        <v>123</v>
      </c>
      <c r="B14" s="15" t="s">
        <v>122</v>
      </c>
      <c r="C14" s="7">
        <v>22517800</v>
      </c>
      <c r="D14" s="7"/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6">
        <f t="shared" si="1"/>
        <v>22517800</v>
      </c>
    </row>
    <row r="15" spans="1:11" x14ac:dyDescent="0.25">
      <c r="A15" s="8" t="s">
        <v>121</v>
      </c>
      <c r="B15" s="15" t="s">
        <v>120</v>
      </c>
      <c r="C15" s="7">
        <v>52381286.810000002</v>
      </c>
      <c r="D15" s="7"/>
      <c r="E15" s="7">
        <v>73000</v>
      </c>
      <c r="F15" s="7">
        <v>0</v>
      </c>
      <c r="G15" s="7">
        <v>0</v>
      </c>
      <c r="H15" s="7">
        <v>0</v>
      </c>
      <c r="I15" s="7">
        <v>-32456</v>
      </c>
      <c r="J15" s="7">
        <v>0</v>
      </c>
      <c r="K15" s="6">
        <f t="shared" si="1"/>
        <v>52421830.810000002</v>
      </c>
    </row>
    <row r="16" spans="1:11" s="11" customFormat="1" ht="28.5" x14ac:dyDescent="0.25">
      <c r="A16" s="10" t="s">
        <v>119</v>
      </c>
      <c r="B16" s="14" t="s">
        <v>118</v>
      </c>
      <c r="C16" s="4">
        <f t="shared" ref="C16:J16" si="3">SUM(C17:C20)</f>
        <v>381306296</v>
      </c>
      <c r="D16" s="4">
        <f t="shared" si="3"/>
        <v>0</v>
      </c>
      <c r="E16" s="4">
        <f t="shared" si="3"/>
        <v>35115337</v>
      </c>
      <c r="F16" s="4">
        <f t="shared" si="3"/>
        <v>17500000</v>
      </c>
      <c r="G16" s="4">
        <f t="shared" si="3"/>
        <v>0</v>
      </c>
      <c r="H16" s="4">
        <f t="shared" si="3"/>
        <v>40185466</v>
      </c>
      <c r="I16" s="4">
        <f t="shared" si="3"/>
        <v>8152181</v>
      </c>
      <c r="J16" s="4">
        <f t="shared" si="3"/>
        <v>0</v>
      </c>
      <c r="K16" s="4">
        <f t="shared" si="1"/>
        <v>482259280</v>
      </c>
    </row>
    <row r="17" spans="1:11" ht="28.5" x14ac:dyDescent="0.25">
      <c r="A17" s="8" t="s">
        <v>117</v>
      </c>
      <c r="B17" s="15" t="s">
        <v>116</v>
      </c>
      <c r="C17" s="7">
        <v>66815779</v>
      </c>
      <c r="D17" s="7"/>
      <c r="E17" s="7">
        <v>30321237</v>
      </c>
      <c r="F17" s="7">
        <v>0</v>
      </c>
      <c r="G17" s="7">
        <v>0</v>
      </c>
      <c r="H17" s="7">
        <v>1890244</v>
      </c>
      <c r="I17" s="7">
        <v>1000077.14</v>
      </c>
      <c r="J17" s="7">
        <v>0</v>
      </c>
      <c r="K17" s="6">
        <f t="shared" si="1"/>
        <v>100027337.14</v>
      </c>
    </row>
    <row r="18" spans="1:11" x14ac:dyDescent="0.25">
      <c r="A18" s="8" t="s">
        <v>115</v>
      </c>
      <c r="B18" s="15" t="s">
        <v>114</v>
      </c>
      <c r="C18" s="7">
        <v>264998500</v>
      </c>
      <c r="D18" s="7"/>
      <c r="E18" s="7">
        <v>0</v>
      </c>
      <c r="F18" s="7">
        <v>0</v>
      </c>
      <c r="G18" s="7">
        <v>0</v>
      </c>
      <c r="H18" s="7">
        <v>28109756</v>
      </c>
      <c r="I18" s="7">
        <v>7152103.8600000003</v>
      </c>
      <c r="J18" s="7">
        <v>0</v>
      </c>
      <c r="K18" s="6">
        <f t="shared" si="1"/>
        <v>300260359.86000001</v>
      </c>
    </row>
    <row r="19" spans="1:11" x14ac:dyDescent="0.25">
      <c r="A19" s="8" t="s">
        <v>113</v>
      </c>
      <c r="B19" s="15" t="s">
        <v>159</v>
      </c>
      <c r="C19" s="7">
        <v>1077617</v>
      </c>
      <c r="D19" s="7"/>
      <c r="E19" s="7">
        <v>4794100</v>
      </c>
      <c r="F19" s="7">
        <v>0</v>
      </c>
      <c r="G19" s="7">
        <v>0</v>
      </c>
      <c r="H19" s="7">
        <v>-485067</v>
      </c>
      <c r="I19" s="7">
        <v>0</v>
      </c>
      <c r="J19" s="7">
        <v>0</v>
      </c>
      <c r="K19" s="6">
        <f>C19+D19+E19+F19+G19+H19+I19+J19</f>
        <v>5386650</v>
      </c>
    </row>
    <row r="20" spans="1:11" ht="28.5" x14ac:dyDescent="0.25">
      <c r="A20" s="8" t="s">
        <v>112</v>
      </c>
      <c r="B20" s="15" t="s">
        <v>111</v>
      </c>
      <c r="C20" s="7">
        <v>48414400</v>
      </c>
      <c r="D20" s="7"/>
      <c r="E20" s="7">
        <v>0</v>
      </c>
      <c r="F20" s="7">
        <v>17500000</v>
      </c>
      <c r="G20" s="7">
        <v>0</v>
      </c>
      <c r="H20" s="7">
        <v>10670533</v>
      </c>
      <c r="I20" s="7">
        <v>0</v>
      </c>
      <c r="J20" s="7">
        <v>0</v>
      </c>
      <c r="K20" s="6">
        <f t="shared" si="1"/>
        <v>76584933</v>
      </c>
    </row>
    <row r="21" spans="1:11" x14ac:dyDescent="0.25">
      <c r="A21" s="10" t="s">
        <v>110</v>
      </c>
      <c r="B21" s="14" t="s">
        <v>109</v>
      </c>
      <c r="C21" s="4">
        <f t="shared" ref="C21:J21" si="4">SUM(C22:C31)</f>
        <v>13302700834.949999</v>
      </c>
      <c r="D21" s="4">
        <f t="shared" si="4"/>
        <v>227317996</v>
      </c>
      <c r="E21" s="4">
        <f t="shared" si="4"/>
        <v>3125137866.1999998</v>
      </c>
      <c r="F21" s="4">
        <f t="shared" si="4"/>
        <v>548273200</v>
      </c>
      <c r="G21" s="4">
        <f t="shared" si="4"/>
        <v>0</v>
      </c>
      <c r="H21" s="4">
        <f t="shared" si="4"/>
        <v>832460204.86000001</v>
      </c>
      <c r="I21" s="4">
        <f t="shared" si="4"/>
        <v>159562164.00999999</v>
      </c>
      <c r="J21" s="4">
        <f t="shared" si="4"/>
        <v>0</v>
      </c>
      <c r="K21" s="4">
        <f t="shared" si="1"/>
        <v>18195452266.019997</v>
      </c>
    </row>
    <row r="22" spans="1:11" x14ac:dyDescent="0.25">
      <c r="A22" s="8" t="s">
        <v>108</v>
      </c>
      <c r="B22" s="15" t="s">
        <v>107</v>
      </c>
      <c r="C22" s="7">
        <v>172115359</v>
      </c>
      <c r="D22" s="7"/>
      <c r="E22" s="7">
        <v>16000000</v>
      </c>
      <c r="F22" s="7">
        <v>0</v>
      </c>
      <c r="G22" s="7">
        <v>0</v>
      </c>
      <c r="H22" s="7">
        <v>449817</v>
      </c>
      <c r="I22" s="7">
        <v>-2500000</v>
      </c>
      <c r="J22" s="7">
        <v>0</v>
      </c>
      <c r="K22" s="6">
        <f t="shared" si="1"/>
        <v>186065176</v>
      </c>
    </row>
    <row r="23" spans="1:11" x14ac:dyDescent="0.25">
      <c r="A23" s="8" t="s">
        <v>106</v>
      </c>
      <c r="B23" s="15" t="s">
        <v>105</v>
      </c>
      <c r="C23" s="7">
        <v>170000</v>
      </c>
      <c r="D23" s="7"/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6">
        <f t="shared" si="1"/>
        <v>170000</v>
      </c>
    </row>
    <row r="24" spans="1:11" x14ac:dyDescent="0.25">
      <c r="A24" s="8" t="s">
        <v>104</v>
      </c>
      <c r="B24" s="15" t="s">
        <v>103</v>
      </c>
      <c r="C24" s="7">
        <v>8690539904</v>
      </c>
      <c r="D24" s="7">
        <v>227317996</v>
      </c>
      <c r="E24" s="7">
        <v>2332318226.02</v>
      </c>
      <c r="F24" s="7">
        <v>0</v>
      </c>
      <c r="G24" s="7">
        <v>0</v>
      </c>
      <c r="H24" s="7">
        <v>109832619</v>
      </c>
      <c r="I24" s="7">
        <v>-2631066</v>
      </c>
      <c r="J24" s="7">
        <v>0</v>
      </c>
      <c r="K24" s="6">
        <f t="shared" si="1"/>
        <v>11357377679.02</v>
      </c>
    </row>
    <row r="25" spans="1:11" x14ac:dyDescent="0.25">
      <c r="A25" s="8" t="s">
        <v>102</v>
      </c>
      <c r="B25" s="15" t="s">
        <v>101</v>
      </c>
      <c r="C25" s="7">
        <v>7559200</v>
      </c>
      <c r="D25" s="7"/>
      <c r="E25" s="7">
        <v>4358800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6">
        <f t="shared" si="1"/>
        <v>11918000</v>
      </c>
    </row>
    <row r="26" spans="1:11" x14ac:dyDescent="0.25">
      <c r="A26" s="8" t="s">
        <v>100</v>
      </c>
      <c r="B26" s="15" t="s">
        <v>99</v>
      </c>
      <c r="C26" s="7">
        <v>292227886</v>
      </c>
      <c r="D26" s="7"/>
      <c r="E26" s="7">
        <v>0</v>
      </c>
      <c r="F26" s="7">
        <v>0</v>
      </c>
      <c r="G26" s="7">
        <v>0</v>
      </c>
      <c r="H26" s="7">
        <v>12300000</v>
      </c>
      <c r="I26" s="7">
        <v>0</v>
      </c>
      <c r="J26" s="7">
        <v>0</v>
      </c>
      <c r="K26" s="6">
        <f t="shared" si="1"/>
        <v>304527886</v>
      </c>
    </row>
    <row r="27" spans="1:11" x14ac:dyDescent="0.25">
      <c r="A27" s="8" t="s">
        <v>98</v>
      </c>
      <c r="B27" s="15" t="s">
        <v>97</v>
      </c>
      <c r="C27" s="7">
        <v>340534073</v>
      </c>
      <c r="D27" s="7"/>
      <c r="E27" s="7">
        <v>17980000</v>
      </c>
      <c r="F27" s="7">
        <v>324135000</v>
      </c>
      <c r="G27" s="7">
        <v>0</v>
      </c>
      <c r="H27" s="7">
        <v>513630064</v>
      </c>
      <c r="I27" s="7">
        <v>-31188656.84</v>
      </c>
      <c r="J27" s="7">
        <v>0</v>
      </c>
      <c r="K27" s="6">
        <f t="shared" si="1"/>
        <v>1165090480.1600001</v>
      </c>
    </row>
    <row r="28" spans="1:11" x14ac:dyDescent="0.25">
      <c r="A28" s="8" t="s">
        <v>96</v>
      </c>
      <c r="B28" s="15" t="s">
        <v>95</v>
      </c>
      <c r="C28" s="7">
        <v>3541238216.21</v>
      </c>
      <c r="D28" s="7"/>
      <c r="E28" s="7">
        <v>350798549.45999998</v>
      </c>
      <c r="F28" s="7">
        <v>224138200</v>
      </c>
      <c r="G28" s="7">
        <v>0</v>
      </c>
      <c r="H28" s="7">
        <v>181149114</v>
      </c>
      <c r="I28" s="7">
        <v>209201000</v>
      </c>
      <c r="J28" s="7">
        <v>0</v>
      </c>
      <c r="K28" s="6">
        <f t="shared" si="1"/>
        <v>4506525079.6700001</v>
      </c>
    </row>
    <row r="29" spans="1:11" x14ac:dyDescent="0.25">
      <c r="A29" s="8" t="s">
        <v>94</v>
      </c>
      <c r="B29" s="15" t="s">
        <v>93</v>
      </c>
      <c r="C29" s="7">
        <v>11396000</v>
      </c>
      <c r="D29" s="7"/>
      <c r="E29" s="7">
        <v>0</v>
      </c>
      <c r="F29" s="7">
        <v>0</v>
      </c>
      <c r="G29" s="7">
        <v>0</v>
      </c>
      <c r="H29" s="7">
        <v>9425249.5199999996</v>
      </c>
      <c r="I29" s="7">
        <v>0</v>
      </c>
      <c r="J29" s="7">
        <v>0</v>
      </c>
      <c r="K29" s="6">
        <f t="shared" si="1"/>
        <v>20821249.52</v>
      </c>
    </row>
    <row r="30" spans="1:11" ht="28.5" x14ac:dyDescent="0.25">
      <c r="A30" s="21" t="s">
        <v>158</v>
      </c>
      <c r="B30" s="15" t="s">
        <v>160</v>
      </c>
      <c r="C30" s="7">
        <v>0</v>
      </c>
      <c r="D30" s="7"/>
      <c r="E30" s="7">
        <v>0</v>
      </c>
      <c r="F30" s="7">
        <v>0</v>
      </c>
      <c r="G30" s="7">
        <v>0</v>
      </c>
      <c r="H30" s="7">
        <v>99000</v>
      </c>
      <c r="I30" s="7">
        <v>0</v>
      </c>
      <c r="J30" s="7">
        <v>0</v>
      </c>
      <c r="K30" s="6">
        <f t="shared" si="1"/>
        <v>99000</v>
      </c>
    </row>
    <row r="31" spans="1:11" x14ac:dyDescent="0.25">
      <c r="A31" s="8" t="s">
        <v>92</v>
      </c>
      <c r="B31" s="15" t="s">
        <v>91</v>
      </c>
      <c r="C31" s="7">
        <v>246920196.74000001</v>
      </c>
      <c r="D31" s="7"/>
      <c r="E31" s="7">
        <v>403682290.72000003</v>
      </c>
      <c r="F31" s="7">
        <v>0</v>
      </c>
      <c r="G31" s="7">
        <v>0</v>
      </c>
      <c r="H31" s="7">
        <v>5574341.3399999999</v>
      </c>
      <c r="I31" s="7">
        <v>-13319113.149999999</v>
      </c>
      <c r="J31" s="7">
        <v>0</v>
      </c>
      <c r="K31" s="6">
        <f t="shared" si="1"/>
        <v>642857715.6500001</v>
      </c>
    </row>
    <row r="32" spans="1:11" x14ac:dyDescent="0.25">
      <c r="A32" s="10" t="s">
        <v>90</v>
      </c>
      <c r="B32" s="14" t="s">
        <v>89</v>
      </c>
      <c r="C32" s="4">
        <f t="shared" ref="C32:J32" si="5">SUM(C33:C36)</f>
        <v>502137010.88999999</v>
      </c>
      <c r="D32" s="4">
        <f t="shared" si="5"/>
        <v>275861356.52000004</v>
      </c>
      <c r="E32" s="4">
        <f t="shared" si="5"/>
        <v>18697913.82</v>
      </c>
      <c r="F32" s="4">
        <f t="shared" si="5"/>
        <v>0</v>
      </c>
      <c r="G32" s="4">
        <f t="shared" si="5"/>
        <v>-3045760.6100000003</v>
      </c>
      <c r="H32" s="4">
        <f t="shared" si="5"/>
        <v>35830229.030000001</v>
      </c>
      <c r="I32" s="4">
        <f t="shared" si="5"/>
        <v>-16640086.729999999</v>
      </c>
      <c r="J32" s="4">
        <f t="shared" si="5"/>
        <v>-10000000</v>
      </c>
      <c r="K32" s="4">
        <f t="shared" si="1"/>
        <v>802840662.92000008</v>
      </c>
    </row>
    <row r="33" spans="1:11" x14ac:dyDescent="0.25">
      <c r="A33" s="8" t="s">
        <v>88</v>
      </c>
      <c r="B33" s="15" t="s">
        <v>87</v>
      </c>
      <c r="C33" s="7">
        <v>55348325</v>
      </c>
      <c r="D33" s="7"/>
      <c r="E33" s="7">
        <v>5512579.9199999999</v>
      </c>
      <c r="F33" s="7">
        <v>0</v>
      </c>
      <c r="G33" s="7">
        <v>4000000</v>
      </c>
      <c r="H33" s="7">
        <v>-3030000</v>
      </c>
      <c r="I33" s="7">
        <v>-977615.40999999992</v>
      </c>
      <c r="J33" s="7">
        <v>0</v>
      </c>
      <c r="K33" s="6">
        <f t="shared" si="1"/>
        <v>60853289.510000005</v>
      </c>
    </row>
    <row r="34" spans="1:11" x14ac:dyDescent="0.25">
      <c r="A34" s="8" t="s">
        <v>86</v>
      </c>
      <c r="B34" s="15" t="s">
        <v>85</v>
      </c>
      <c r="C34" s="7">
        <v>419543935.88999999</v>
      </c>
      <c r="D34" s="7"/>
      <c r="E34" s="7">
        <v>-1333684.8600000001</v>
      </c>
      <c r="F34" s="7">
        <v>0</v>
      </c>
      <c r="G34" s="7">
        <v>-7045760.6100000003</v>
      </c>
      <c r="H34" s="7">
        <v>38860229.030000001</v>
      </c>
      <c r="I34" s="7">
        <v>-15712471.319999998</v>
      </c>
      <c r="J34" s="7">
        <v>-10000000</v>
      </c>
      <c r="K34" s="6">
        <f t="shared" si="1"/>
        <v>424312248.12999994</v>
      </c>
    </row>
    <row r="35" spans="1:11" x14ac:dyDescent="0.25">
      <c r="A35" s="21" t="s">
        <v>157</v>
      </c>
      <c r="B35" s="15" t="s">
        <v>161</v>
      </c>
      <c r="C35" s="7">
        <v>0</v>
      </c>
      <c r="D35" s="7">
        <v>269868314.61000001</v>
      </c>
      <c r="E35" s="7">
        <v>14203595.5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6">
        <f t="shared" si="1"/>
        <v>284071910.11000001</v>
      </c>
    </row>
    <row r="36" spans="1:11" ht="28.5" x14ac:dyDescent="0.25">
      <c r="A36" s="8" t="s">
        <v>84</v>
      </c>
      <c r="B36" s="15" t="s">
        <v>83</v>
      </c>
      <c r="C36" s="7">
        <v>27244750</v>
      </c>
      <c r="D36" s="7">
        <v>5993041.9100000001</v>
      </c>
      <c r="E36" s="7">
        <v>315423.26</v>
      </c>
      <c r="F36" s="7">
        <v>0</v>
      </c>
      <c r="G36" s="7">
        <v>0</v>
      </c>
      <c r="H36" s="7">
        <v>0</v>
      </c>
      <c r="I36" s="7">
        <v>50000</v>
      </c>
      <c r="J36" s="7">
        <v>0</v>
      </c>
      <c r="K36" s="6">
        <f t="shared" si="1"/>
        <v>33603215.170000002</v>
      </c>
    </row>
    <row r="37" spans="1:11" x14ac:dyDescent="0.25">
      <c r="A37" s="10" t="s">
        <v>82</v>
      </c>
      <c r="B37" s="14" t="s">
        <v>81</v>
      </c>
      <c r="C37" s="4">
        <f t="shared" ref="C37:I37" si="6">SUM(C38:C40)</f>
        <v>24810865</v>
      </c>
      <c r="D37" s="4">
        <f t="shared" si="6"/>
        <v>0</v>
      </c>
      <c r="E37" s="4">
        <f t="shared" si="6"/>
        <v>0</v>
      </c>
      <c r="F37" s="4">
        <f t="shared" si="6"/>
        <v>17000000</v>
      </c>
      <c r="G37" s="4">
        <f t="shared" si="6"/>
        <v>0</v>
      </c>
      <c r="H37" s="4">
        <f t="shared" si="6"/>
        <v>-297500</v>
      </c>
      <c r="I37" s="4">
        <f t="shared" si="6"/>
        <v>-211000</v>
      </c>
      <c r="J37" s="4"/>
      <c r="K37" s="4">
        <f t="shared" si="1"/>
        <v>41302365</v>
      </c>
    </row>
    <row r="38" spans="1:11" ht="28.5" x14ac:dyDescent="0.25">
      <c r="A38" s="8" t="s">
        <v>80</v>
      </c>
      <c r="B38" s="15" t="s">
        <v>79</v>
      </c>
      <c r="C38" s="7">
        <v>69000</v>
      </c>
      <c r="D38" s="7"/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6">
        <f t="shared" si="1"/>
        <v>69000</v>
      </c>
    </row>
    <row r="39" spans="1:11" ht="28.5" x14ac:dyDescent="0.25">
      <c r="A39" s="8" t="s">
        <v>78</v>
      </c>
      <c r="B39" s="15" t="s">
        <v>77</v>
      </c>
      <c r="C39" s="7">
        <v>3000000</v>
      </c>
      <c r="D39" s="7"/>
      <c r="E39" s="7">
        <v>0</v>
      </c>
      <c r="F39" s="7">
        <v>0</v>
      </c>
      <c r="G39" s="7">
        <v>0</v>
      </c>
      <c r="H39" s="7">
        <v>-2010000</v>
      </c>
      <c r="I39" s="7">
        <v>0</v>
      </c>
      <c r="J39" s="7">
        <v>0</v>
      </c>
      <c r="K39" s="6">
        <f t="shared" si="1"/>
        <v>990000</v>
      </c>
    </row>
    <row r="40" spans="1:11" x14ac:dyDescent="0.25">
      <c r="A40" s="8" t="s">
        <v>76</v>
      </c>
      <c r="B40" s="15" t="s">
        <v>75</v>
      </c>
      <c r="C40" s="7">
        <v>21741865</v>
      </c>
      <c r="D40" s="7"/>
      <c r="E40" s="7">
        <v>0</v>
      </c>
      <c r="F40" s="7">
        <v>17000000</v>
      </c>
      <c r="G40" s="7">
        <v>0</v>
      </c>
      <c r="H40" s="7">
        <v>1712500</v>
      </c>
      <c r="I40" s="7">
        <v>-211000</v>
      </c>
      <c r="J40" s="7">
        <v>0</v>
      </c>
      <c r="K40" s="6">
        <f t="shared" si="1"/>
        <v>40243365</v>
      </c>
    </row>
    <row r="41" spans="1:11" x14ac:dyDescent="0.25">
      <c r="A41" s="10" t="s">
        <v>74</v>
      </c>
      <c r="B41" s="14" t="s">
        <v>73</v>
      </c>
      <c r="C41" s="4">
        <f t="shared" ref="C41:J41" si="7">SUM(C42:C48)</f>
        <v>9378436048.0599995</v>
      </c>
      <c r="D41" s="4">
        <f t="shared" si="7"/>
        <v>334985259.89999998</v>
      </c>
      <c r="E41" s="4">
        <f t="shared" si="7"/>
        <v>474133605.88</v>
      </c>
      <c r="F41" s="4">
        <f t="shared" si="7"/>
        <v>0</v>
      </c>
      <c r="G41" s="4">
        <f t="shared" si="7"/>
        <v>29273111.640000001</v>
      </c>
      <c r="H41" s="4">
        <f t="shared" si="7"/>
        <v>12470409.760000005</v>
      </c>
      <c r="I41" s="4">
        <f t="shared" si="7"/>
        <v>-1270072.4200000055</v>
      </c>
      <c r="J41" s="4">
        <f t="shared" si="7"/>
        <v>0</v>
      </c>
      <c r="K41" s="4">
        <f t="shared" si="1"/>
        <v>10228028362.819998</v>
      </c>
    </row>
    <row r="42" spans="1:11" x14ac:dyDescent="0.25">
      <c r="A42" s="8" t="s">
        <v>72</v>
      </c>
      <c r="B42" s="15" t="s">
        <v>71</v>
      </c>
      <c r="C42" s="7">
        <v>2473177872</v>
      </c>
      <c r="D42" s="7">
        <v>-9020700</v>
      </c>
      <c r="E42" s="7">
        <v>20065337.859999999</v>
      </c>
      <c r="F42" s="7">
        <v>0</v>
      </c>
      <c r="G42" s="7">
        <v>-10726888.359999999</v>
      </c>
      <c r="H42" s="7">
        <v>-62426145</v>
      </c>
      <c r="I42" s="7">
        <v>34628496.829999998</v>
      </c>
      <c r="J42" s="7">
        <v>0</v>
      </c>
      <c r="K42" s="6">
        <f t="shared" si="1"/>
        <v>2445697973.3299999</v>
      </c>
    </row>
    <row r="43" spans="1:11" x14ac:dyDescent="0.25">
      <c r="A43" s="8" t="s">
        <v>70</v>
      </c>
      <c r="B43" s="15" t="s">
        <v>69</v>
      </c>
      <c r="C43" s="7">
        <v>5122671120.8999996</v>
      </c>
      <c r="D43" s="7"/>
      <c r="E43" s="7">
        <v>362612484.63</v>
      </c>
      <c r="F43" s="7">
        <v>0</v>
      </c>
      <c r="G43" s="7">
        <v>0</v>
      </c>
      <c r="H43" s="7">
        <v>103423233.18000001</v>
      </c>
      <c r="I43" s="7">
        <v>-163274615.25</v>
      </c>
      <c r="J43" s="7">
        <v>0</v>
      </c>
      <c r="K43" s="6">
        <f t="shared" si="1"/>
        <v>5425432223.46</v>
      </c>
    </row>
    <row r="44" spans="1:11" x14ac:dyDescent="0.25">
      <c r="A44" s="21" t="s">
        <v>156</v>
      </c>
      <c r="B44" s="15" t="s">
        <v>162</v>
      </c>
      <c r="C44" s="7">
        <v>126026716</v>
      </c>
      <c r="D44" s="7">
        <v>344005959.89999998</v>
      </c>
      <c r="E44" s="7">
        <v>-2617804.6099999994</v>
      </c>
      <c r="F44" s="7">
        <v>0</v>
      </c>
      <c r="G44" s="7">
        <v>40000000</v>
      </c>
      <c r="H44" s="7">
        <v>1548105</v>
      </c>
      <c r="I44" s="7">
        <v>7893706.5999999996</v>
      </c>
      <c r="J44" s="7">
        <v>0</v>
      </c>
      <c r="K44" s="6">
        <f t="shared" si="1"/>
        <v>516856682.88999999</v>
      </c>
    </row>
    <row r="45" spans="1:11" x14ac:dyDescent="0.25">
      <c r="A45" s="8" t="s">
        <v>68</v>
      </c>
      <c r="B45" s="15" t="s">
        <v>67</v>
      </c>
      <c r="C45" s="7">
        <v>1068585357.16</v>
      </c>
      <c r="D45" s="7"/>
      <c r="E45" s="7">
        <v>82732166</v>
      </c>
      <c r="F45" s="7">
        <v>0</v>
      </c>
      <c r="G45" s="7">
        <v>0</v>
      </c>
      <c r="H45" s="7">
        <v>5295863</v>
      </c>
      <c r="I45" s="7">
        <v>102945046.11</v>
      </c>
      <c r="J45" s="7">
        <v>0</v>
      </c>
      <c r="K45" s="6">
        <f t="shared" si="1"/>
        <v>1259558432.2699997</v>
      </c>
    </row>
    <row r="46" spans="1:11" ht="28.5" x14ac:dyDescent="0.25">
      <c r="A46" s="8" t="s">
        <v>66</v>
      </c>
      <c r="B46" s="15" t="s">
        <v>65</v>
      </c>
      <c r="C46" s="7">
        <v>25747655</v>
      </c>
      <c r="D46" s="7"/>
      <c r="E46" s="7">
        <v>33000</v>
      </c>
      <c r="F46" s="7">
        <v>0</v>
      </c>
      <c r="G46" s="7">
        <v>0</v>
      </c>
      <c r="H46" s="7">
        <v>-127500</v>
      </c>
      <c r="I46" s="7">
        <v>-135254.88</v>
      </c>
      <c r="J46" s="7">
        <v>0</v>
      </c>
      <c r="K46" s="6">
        <f t="shared" si="1"/>
        <v>25517900.120000001</v>
      </c>
    </row>
    <row r="47" spans="1:11" x14ac:dyDescent="0.25">
      <c r="A47" s="8" t="s">
        <v>64</v>
      </c>
      <c r="B47" s="15" t="s">
        <v>163</v>
      </c>
      <c r="C47" s="7">
        <v>249973769</v>
      </c>
      <c r="D47" s="7"/>
      <c r="E47" s="7">
        <v>0</v>
      </c>
      <c r="F47" s="7">
        <v>0</v>
      </c>
      <c r="G47" s="7">
        <v>0</v>
      </c>
      <c r="H47" s="7">
        <v>2161774.36</v>
      </c>
      <c r="I47" s="7">
        <v>-73105.039999999994</v>
      </c>
      <c r="J47" s="7">
        <v>0</v>
      </c>
      <c r="K47" s="6">
        <f t="shared" si="1"/>
        <v>252062438.32000002</v>
      </c>
    </row>
    <row r="48" spans="1:11" x14ac:dyDescent="0.25">
      <c r="A48" s="8" t="s">
        <v>63</v>
      </c>
      <c r="B48" s="15" t="s">
        <v>62</v>
      </c>
      <c r="C48" s="7">
        <v>312253558</v>
      </c>
      <c r="D48" s="7"/>
      <c r="E48" s="7">
        <v>11308422</v>
      </c>
      <c r="F48" s="7">
        <v>0</v>
      </c>
      <c r="G48" s="7">
        <v>0</v>
      </c>
      <c r="H48" s="7">
        <v>-37404920.780000001</v>
      </c>
      <c r="I48" s="7">
        <v>16745653.210000001</v>
      </c>
      <c r="J48" s="7">
        <v>0</v>
      </c>
      <c r="K48" s="6">
        <f t="shared" si="1"/>
        <v>302902712.43000001</v>
      </c>
    </row>
    <row r="49" spans="1:11" x14ac:dyDescent="0.25">
      <c r="A49" s="10" t="s">
        <v>61</v>
      </c>
      <c r="B49" s="14" t="s">
        <v>60</v>
      </c>
      <c r="C49" s="4">
        <f t="shared" ref="C49:J49" si="8">SUM(C50:C51)</f>
        <v>348901001</v>
      </c>
      <c r="D49" s="4">
        <f t="shared" si="8"/>
        <v>0</v>
      </c>
      <c r="E49" s="4">
        <f t="shared" si="8"/>
        <v>157917247</v>
      </c>
      <c r="F49" s="4">
        <f t="shared" si="8"/>
        <v>20000000</v>
      </c>
      <c r="G49" s="4">
        <f t="shared" si="8"/>
        <v>-40000000</v>
      </c>
      <c r="H49" s="4">
        <f t="shared" si="8"/>
        <v>23872360</v>
      </c>
      <c r="I49" s="4">
        <f t="shared" si="8"/>
        <v>-17389160.490000002</v>
      </c>
      <c r="J49" s="4">
        <f t="shared" si="8"/>
        <v>0</v>
      </c>
      <c r="K49" s="4">
        <f t="shared" si="1"/>
        <v>493301447.50999999</v>
      </c>
    </row>
    <row r="50" spans="1:11" x14ac:dyDescent="0.25">
      <c r="A50" s="8" t="s">
        <v>59</v>
      </c>
      <c r="B50" s="15" t="s">
        <v>58</v>
      </c>
      <c r="C50" s="20">
        <v>319777542</v>
      </c>
      <c r="D50" s="7"/>
      <c r="E50" s="7">
        <v>157917247</v>
      </c>
      <c r="F50" s="7">
        <v>20000000</v>
      </c>
      <c r="G50" s="7">
        <v>-40000000</v>
      </c>
      <c r="H50" s="7">
        <v>23874959.829999998</v>
      </c>
      <c r="I50" s="7">
        <v>-17389160.490000002</v>
      </c>
      <c r="J50" s="7">
        <v>0</v>
      </c>
      <c r="K50" s="6">
        <f t="shared" si="1"/>
        <v>464180588.33999997</v>
      </c>
    </row>
    <row r="51" spans="1:11" x14ac:dyDescent="0.25">
      <c r="A51" s="8" t="s">
        <v>57</v>
      </c>
      <c r="B51" s="15" t="s">
        <v>56</v>
      </c>
      <c r="C51" s="20">
        <v>29123459</v>
      </c>
      <c r="D51" s="7"/>
      <c r="E51" s="7">
        <v>0</v>
      </c>
      <c r="F51" s="7">
        <v>0</v>
      </c>
      <c r="G51" s="7">
        <v>0</v>
      </c>
      <c r="H51" s="7">
        <v>-2599.8300000000163</v>
      </c>
      <c r="I51" s="7">
        <v>0</v>
      </c>
      <c r="J51" s="7">
        <v>0</v>
      </c>
      <c r="K51" s="6">
        <f t="shared" si="1"/>
        <v>29120859.170000002</v>
      </c>
    </row>
    <row r="52" spans="1:11" x14ac:dyDescent="0.25">
      <c r="A52" s="10" t="s">
        <v>55</v>
      </c>
      <c r="B52" s="14" t="s">
        <v>54</v>
      </c>
      <c r="C52" s="4">
        <f t="shared" ref="C52:J52" si="9">SUM(C53:C58)</f>
        <v>1671544445.4300001</v>
      </c>
      <c r="D52" s="4">
        <f t="shared" si="9"/>
        <v>218455059.87</v>
      </c>
      <c r="E52" s="4">
        <f t="shared" si="9"/>
        <v>418831359.15999997</v>
      </c>
      <c r="F52" s="4">
        <f t="shared" si="9"/>
        <v>209000000</v>
      </c>
      <c r="G52" s="4">
        <f t="shared" si="9"/>
        <v>0</v>
      </c>
      <c r="H52" s="4">
        <f t="shared" si="9"/>
        <v>184230042.58999997</v>
      </c>
      <c r="I52" s="4">
        <f t="shared" si="9"/>
        <v>13471253</v>
      </c>
      <c r="J52" s="4">
        <f t="shared" si="9"/>
        <v>0</v>
      </c>
      <c r="K52" s="4">
        <f t="shared" si="1"/>
        <v>2715532160.0500002</v>
      </c>
    </row>
    <row r="53" spans="1:11" x14ac:dyDescent="0.25">
      <c r="A53" s="8" t="s">
        <v>53</v>
      </c>
      <c r="B53" s="15" t="s">
        <v>52</v>
      </c>
      <c r="C53" s="20">
        <v>830304253.63</v>
      </c>
      <c r="D53" s="7"/>
      <c r="E53" s="7">
        <v>182370432.78999999</v>
      </c>
      <c r="F53" s="7">
        <v>68864217.730000004</v>
      </c>
      <c r="G53" s="7">
        <v>0</v>
      </c>
      <c r="H53" s="7">
        <v>-29272146.640000001</v>
      </c>
      <c r="I53" s="7">
        <v>1675227.37</v>
      </c>
      <c r="J53" s="7">
        <v>0</v>
      </c>
      <c r="K53" s="6">
        <f t="shared" si="1"/>
        <v>1053941984.8799999</v>
      </c>
    </row>
    <row r="54" spans="1:11" x14ac:dyDescent="0.25">
      <c r="A54" s="8" t="s">
        <v>51</v>
      </c>
      <c r="B54" s="15" t="s">
        <v>50</v>
      </c>
      <c r="C54" s="20">
        <v>397646506</v>
      </c>
      <c r="D54" s="7">
        <v>218455059.87</v>
      </c>
      <c r="E54" s="7">
        <v>218921844.38</v>
      </c>
      <c r="F54" s="7">
        <v>140135782.27000001</v>
      </c>
      <c r="G54" s="7">
        <v>0</v>
      </c>
      <c r="H54" s="7">
        <v>200381859.16</v>
      </c>
      <c r="I54" s="7">
        <v>10270523.93</v>
      </c>
      <c r="J54" s="7">
        <v>0</v>
      </c>
      <c r="K54" s="6">
        <f t="shared" si="1"/>
        <v>1185811575.6100001</v>
      </c>
    </row>
    <row r="55" spans="1:11" x14ac:dyDescent="0.25">
      <c r="A55" s="8" t="s">
        <v>49</v>
      </c>
      <c r="B55" s="15" t="s">
        <v>48</v>
      </c>
      <c r="C55" s="20">
        <v>66218456</v>
      </c>
      <c r="D55" s="7"/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6">
        <f t="shared" si="1"/>
        <v>66218456</v>
      </c>
    </row>
    <row r="56" spans="1:11" x14ac:dyDescent="0.25">
      <c r="A56" s="8" t="s">
        <v>47</v>
      </c>
      <c r="B56" s="15" t="s">
        <v>46</v>
      </c>
      <c r="C56" s="20">
        <v>65474610.5</v>
      </c>
      <c r="D56" s="7"/>
      <c r="E56" s="7">
        <v>2226075.8199999998</v>
      </c>
      <c r="F56" s="7">
        <v>0</v>
      </c>
      <c r="G56" s="7">
        <v>0</v>
      </c>
      <c r="H56" s="7">
        <v>-1740883.86</v>
      </c>
      <c r="I56" s="7">
        <v>515765.7</v>
      </c>
      <c r="J56" s="7">
        <v>0</v>
      </c>
      <c r="K56" s="6">
        <f t="shared" si="1"/>
        <v>66475568.159999996</v>
      </c>
    </row>
    <row r="57" spans="1:11" ht="28.5" x14ac:dyDescent="0.25">
      <c r="A57" s="8" t="s">
        <v>45</v>
      </c>
      <c r="B57" s="15" t="s">
        <v>164</v>
      </c>
      <c r="C57" s="20">
        <v>103098318</v>
      </c>
      <c r="D57" s="7"/>
      <c r="E57" s="7">
        <v>1072110.8</v>
      </c>
      <c r="F57" s="7">
        <v>0</v>
      </c>
      <c r="G57" s="7">
        <v>0</v>
      </c>
      <c r="H57" s="7">
        <v>1042858</v>
      </c>
      <c r="I57" s="7">
        <v>1061500</v>
      </c>
      <c r="J57" s="7">
        <v>0</v>
      </c>
      <c r="K57" s="6">
        <f t="shared" si="1"/>
        <v>106274786.8</v>
      </c>
    </row>
    <row r="58" spans="1:11" x14ac:dyDescent="0.25">
      <c r="A58" s="8" t="s">
        <v>44</v>
      </c>
      <c r="B58" s="15" t="s">
        <v>43</v>
      </c>
      <c r="C58" s="20">
        <v>208802301.30000001</v>
      </c>
      <c r="D58" s="7"/>
      <c r="E58" s="7">
        <v>14240895.369999999</v>
      </c>
      <c r="F58" s="7">
        <v>0</v>
      </c>
      <c r="G58" s="7">
        <v>0</v>
      </c>
      <c r="H58" s="7">
        <v>13818355.93</v>
      </c>
      <c r="I58" s="7">
        <v>-51764</v>
      </c>
      <c r="J58" s="7">
        <v>0</v>
      </c>
      <c r="K58" s="6">
        <f t="shared" si="1"/>
        <v>236809788.60000002</v>
      </c>
    </row>
    <row r="59" spans="1:11" x14ac:dyDescent="0.25">
      <c r="A59" s="10" t="s">
        <v>42</v>
      </c>
      <c r="B59" s="14" t="s">
        <v>41</v>
      </c>
      <c r="C59" s="4">
        <f t="shared" ref="C59:J59" si="10">SUM(C60:C64)</f>
        <v>15157003947.000002</v>
      </c>
      <c r="D59" s="4">
        <f t="shared" si="10"/>
        <v>0</v>
      </c>
      <c r="E59" s="4">
        <f t="shared" si="10"/>
        <v>937563530</v>
      </c>
      <c r="F59" s="4">
        <f t="shared" si="10"/>
        <v>2305700</v>
      </c>
      <c r="G59" s="4">
        <f t="shared" si="10"/>
        <v>1582313.97</v>
      </c>
      <c r="H59" s="4">
        <f t="shared" si="10"/>
        <v>-510045553.50999993</v>
      </c>
      <c r="I59" s="4">
        <f t="shared" si="10"/>
        <v>-612709798.54999995</v>
      </c>
      <c r="J59" s="4">
        <f t="shared" si="10"/>
        <v>0</v>
      </c>
      <c r="K59" s="4">
        <f t="shared" si="1"/>
        <v>14975700138.910002</v>
      </c>
    </row>
    <row r="60" spans="1:11" x14ac:dyDescent="0.25">
      <c r="A60" s="8" t="s">
        <v>40</v>
      </c>
      <c r="B60" s="15" t="s">
        <v>39</v>
      </c>
      <c r="C60" s="20">
        <v>104207047.42</v>
      </c>
      <c r="D60" s="7"/>
      <c r="E60" s="7">
        <v>38156915.890000001</v>
      </c>
      <c r="F60" s="7">
        <v>0</v>
      </c>
      <c r="G60" s="7">
        <v>0</v>
      </c>
      <c r="H60" s="7">
        <v>-513486.88</v>
      </c>
      <c r="I60" s="7">
        <v>-4400000</v>
      </c>
      <c r="J60" s="7">
        <v>0</v>
      </c>
      <c r="K60" s="6">
        <f t="shared" si="1"/>
        <v>137450476.43000001</v>
      </c>
    </row>
    <row r="61" spans="1:11" x14ac:dyDescent="0.25">
      <c r="A61" s="8" t="s">
        <v>38</v>
      </c>
      <c r="B61" s="15" t="s">
        <v>37</v>
      </c>
      <c r="C61" s="20">
        <v>1052702076.84</v>
      </c>
      <c r="D61" s="7"/>
      <c r="E61" s="7">
        <v>178176254.11000001</v>
      </c>
      <c r="F61" s="7">
        <v>0</v>
      </c>
      <c r="G61" s="7">
        <v>1582313.97</v>
      </c>
      <c r="H61" s="7">
        <v>22140439.799999997</v>
      </c>
      <c r="I61" s="7">
        <v>-43729484.649999999</v>
      </c>
      <c r="J61" s="7">
        <v>0</v>
      </c>
      <c r="K61" s="6">
        <f t="shared" si="1"/>
        <v>1210871600.0699999</v>
      </c>
    </row>
    <row r="62" spans="1:11" x14ac:dyDescent="0.25">
      <c r="A62" s="8" t="s">
        <v>36</v>
      </c>
      <c r="B62" s="15" t="s">
        <v>35</v>
      </c>
      <c r="C62" s="20">
        <v>12859994700.950001</v>
      </c>
      <c r="D62" s="7"/>
      <c r="E62" s="7">
        <v>397898094</v>
      </c>
      <c r="F62" s="7">
        <v>0</v>
      </c>
      <c r="G62" s="7">
        <v>0</v>
      </c>
      <c r="H62" s="7">
        <v>-551680022.42999995</v>
      </c>
      <c r="I62" s="7">
        <v>-529057295.50999999</v>
      </c>
      <c r="J62" s="7">
        <v>0</v>
      </c>
      <c r="K62" s="6">
        <f t="shared" si="1"/>
        <v>12177155477.01</v>
      </c>
    </row>
    <row r="63" spans="1:11" x14ac:dyDescent="0.25">
      <c r="A63" s="8" t="s">
        <v>34</v>
      </c>
      <c r="B63" s="15" t="s">
        <v>33</v>
      </c>
      <c r="C63" s="20">
        <v>943183459.19000006</v>
      </c>
      <c r="D63" s="7"/>
      <c r="E63" s="7">
        <v>309476500</v>
      </c>
      <c r="F63" s="7">
        <v>0</v>
      </c>
      <c r="G63" s="7">
        <v>0</v>
      </c>
      <c r="H63" s="7">
        <v>0</v>
      </c>
      <c r="I63" s="7">
        <v>-27282317</v>
      </c>
      <c r="J63" s="7">
        <v>0</v>
      </c>
      <c r="K63" s="6">
        <f t="shared" si="1"/>
        <v>1225377642.1900001</v>
      </c>
    </row>
    <row r="64" spans="1:11" x14ac:dyDescent="0.25">
      <c r="A64" s="8" t="s">
        <v>32</v>
      </c>
      <c r="B64" s="15" t="s">
        <v>31</v>
      </c>
      <c r="C64" s="20">
        <v>196916662.59999999</v>
      </c>
      <c r="D64" s="7"/>
      <c r="E64" s="7">
        <v>13855766</v>
      </c>
      <c r="F64" s="7">
        <v>2305700</v>
      </c>
      <c r="G64" s="7">
        <v>0</v>
      </c>
      <c r="H64" s="7">
        <v>20007516</v>
      </c>
      <c r="I64" s="7">
        <v>-8240701.3899999997</v>
      </c>
      <c r="J64" s="7">
        <v>0</v>
      </c>
      <c r="K64" s="6">
        <f t="shared" si="1"/>
        <v>224844943.21000001</v>
      </c>
    </row>
    <row r="65" spans="1:11" x14ac:dyDescent="0.25">
      <c r="A65" s="10" t="s">
        <v>30</v>
      </c>
      <c r="B65" s="14" t="s">
        <v>29</v>
      </c>
      <c r="C65" s="4">
        <f t="shared" ref="C65:J65" si="11">SUM(C66:C69)</f>
        <v>340627327</v>
      </c>
      <c r="D65" s="4">
        <f t="shared" si="11"/>
        <v>0</v>
      </c>
      <c r="E65" s="4">
        <f t="shared" si="11"/>
        <v>72382859.010000005</v>
      </c>
      <c r="F65" s="4">
        <f t="shared" si="11"/>
        <v>0</v>
      </c>
      <c r="G65" s="4">
        <f t="shared" si="11"/>
        <v>12190335</v>
      </c>
      <c r="H65" s="4">
        <f t="shared" si="11"/>
        <v>22919789.439999998</v>
      </c>
      <c r="I65" s="4">
        <f t="shared" si="11"/>
        <v>-14920629.239999998</v>
      </c>
      <c r="J65" s="4">
        <f t="shared" si="11"/>
        <v>0</v>
      </c>
      <c r="K65" s="4">
        <f t="shared" si="1"/>
        <v>433199681.20999998</v>
      </c>
    </row>
    <row r="66" spans="1:11" x14ac:dyDescent="0.25">
      <c r="A66" s="8" t="s">
        <v>28</v>
      </c>
      <c r="B66" s="15" t="s">
        <v>27</v>
      </c>
      <c r="C66" s="20">
        <v>220427670</v>
      </c>
      <c r="D66" s="7"/>
      <c r="E66" s="7">
        <v>-8448679.9900000002</v>
      </c>
      <c r="F66" s="7">
        <v>0</v>
      </c>
      <c r="G66" s="7">
        <v>12190335</v>
      </c>
      <c r="H66" s="7">
        <v>21656733.629999999</v>
      </c>
      <c r="I66" s="7">
        <v>-25247509.399999999</v>
      </c>
      <c r="J66" s="7">
        <v>0</v>
      </c>
      <c r="K66" s="6">
        <f t="shared" si="1"/>
        <v>220578549.23999998</v>
      </c>
    </row>
    <row r="67" spans="1:11" x14ac:dyDescent="0.25">
      <c r="A67" s="8" t="s">
        <v>26</v>
      </c>
      <c r="B67" s="15" t="s">
        <v>25</v>
      </c>
      <c r="C67" s="20">
        <v>58578239</v>
      </c>
      <c r="D67" s="7"/>
      <c r="E67" s="7">
        <v>80572439</v>
      </c>
      <c r="F67" s="7">
        <v>0</v>
      </c>
      <c r="G67" s="7">
        <v>0</v>
      </c>
      <c r="H67" s="7">
        <v>2696672.92</v>
      </c>
      <c r="I67" s="7">
        <v>9363955.1600000001</v>
      </c>
      <c r="J67" s="7">
        <v>0</v>
      </c>
      <c r="K67" s="6">
        <f t="shared" si="1"/>
        <v>151211306.07999998</v>
      </c>
    </row>
    <row r="68" spans="1:11" x14ac:dyDescent="0.25">
      <c r="A68" s="8" t="s">
        <v>24</v>
      </c>
      <c r="B68" s="15" t="s">
        <v>23</v>
      </c>
      <c r="C68" s="20">
        <v>51577800</v>
      </c>
      <c r="D68" s="7"/>
      <c r="E68" s="7">
        <v>259100</v>
      </c>
      <c r="F68" s="7">
        <v>0</v>
      </c>
      <c r="G68" s="7">
        <v>0</v>
      </c>
      <c r="H68" s="7">
        <v>-1399926</v>
      </c>
      <c r="I68" s="7">
        <v>962925</v>
      </c>
      <c r="J68" s="7">
        <v>0</v>
      </c>
      <c r="K68" s="6">
        <f t="shared" ref="K68:K80" si="12">C68+D68+E68+F68+G68+H68+I68+J68</f>
        <v>51399899</v>
      </c>
    </row>
    <row r="69" spans="1:11" x14ac:dyDescent="0.25">
      <c r="A69" s="8" t="s">
        <v>22</v>
      </c>
      <c r="B69" s="15" t="s">
        <v>21</v>
      </c>
      <c r="C69" s="20">
        <v>10043618</v>
      </c>
      <c r="D69" s="7"/>
      <c r="E69" s="7">
        <v>0</v>
      </c>
      <c r="F69" s="7">
        <v>0</v>
      </c>
      <c r="G69" s="7">
        <v>0</v>
      </c>
      <c r="H69" s="7">
        <v>-33691.11</v>
      </c>
      <c r="I69" s="7">
        <v>0</v>
      </c>
      <c r="J69" s="7">
        <v>0</v>
      </c>
      <c r="K69" s="6">
        <f t="shared" si="12"/>
        <v>10009926.890000001</v>
      </c>
    </row>
    <row r="70" spans="1:11" x14ac:dyDescent="0.25">
      <c r="A70" s="10" t="s">
        <v>20</v>
      </c>
      <c r="B70" s="14" t="s">
        <v>19</v>
      </c>
      <c r="C70" s="4">
        <f t="shared" ref="C70:J70" si="13">SUM(C71:C73)</f>
        <v>70216098</v>
      </c>
      <c r="D70" s="4">
        <f t="shared" si="13"/>
        <v>0</v>
      </c>
      <c r="E70" s="4">
        <f t="shared" si="13"/>
        <v>1518380</v>
      </c>
      <c r="F70" s="4">
        <f t="shared" si="13"/>
        <v>0</v>
      </c>
      <c r="G70" s="4">
        <f t="shared" si="13"/>
        <v>0</v>
      </c>
      <c r="H70" s="4">
        <f t="shared" si="13"/>
        <v>350724</v>
      </c>
      <c r="I70" s="4">
        <f t="shared" si="13"/>
        <v>3599266</v>
      </c>
      <c r="J70" s="4">
        <f t="shared" si="13"/>
        <v>0</v>
      </c>
      <c r="K70" s="4">
        <f t="shared" si="12"/>
        <v>75684468</v>
      </c>
    </row>
    <row r="71" spans="1:11" x14ac:dyDescent="0.25">
      <c r="A71" s="8" t="s">
        <v>18</v>
      </c>
      <c r="B71" s="15" t="s">
        <v>17</v>
      </c>
      <c r="C71" s="20">
        <v>15571800</v>
      </c>
      <c r="D71" s="7"/>
      <c r="E71" s="7">
        <v>500000</v>
      </c>
      <c r="F71" s="7">
        <v>0</v>
      </c>
      <c r="G71" s="7">
        <v>0</v>
      </c>
      <c r="H71" s="7">
        <v>0</v>
      </c>
      <c r="I71" s="7">
        <v>1000266</v>
      </c>
      <c r="J71" s="7">
        <v>0</v>
      </c>
      <c r="K71" s="6">
        <f t="shared" si="12"/>
        <v>17072066</v>
      </c>
    </row>
    <row r="72" spans="1:11" x14ac:dyDescent="0.25">
      <c r="A72" s="8" t="s">
        <v>16</v>
      </c>
      <c r="B72" s="15" t="s">
        <v>15</v>
      </c>
      <c r="C72" s="20">
        <v>25716360</v>
      </c>
      <c r="D72" s="7"/>
      <c r="E72" s="7">
        <v>0</v>
      </c>
      <c r="F72" s="7">
        <v>0</v>
      </c>
      <c r="G72" s="7">
        <v>0</v>
      </c>
      <c r="H72" s="7">
        <v>0</v>
      </c>
      <c r="I72" s="7">
        <v>2599000</v>
      </c>
      <c r="J72" s="7">
        <v>0</v>
      </c>
      <c r="K72" s="6">
        <f t="shared" si="12"/>
        <v>28315360</v>
      </c>
    </row>
    <row r="73" spans="1:11" x14ac:dyDescent="0.25">
      <c r="A73" s="8" t="s">
        <v>14</v>
      </c>
      <c r="B73" s="15" t="s">
        <v>13</v>
      </c>
      <c r="C73" s="20">
        <v>28927938</v>
      </c>
      <c r="D73" s="7"/>
      <c r="E73" s="7">
        <v>1018380</v>
      </c>
      <c r="F73" s="7">
        <v>0</v>
      </c>
      <c r="G73" s="7">
        <v>0</v>
      </c>
      <c r="H73" s="7">
        <v>350724</v>
      </c>
      <c r="I73" s="7">
        <v>0</v>
      </c>
      <c r="J73" s="7">
        <v>0</v>
      </c>
      <c r="K73" s="6">
        <f t="shared" si="12"/>
        <v>30297042</v>
      </c>
    </row>
    <row r="74" spans="1:11" ht="28.5" x14ac:dyDescent="0.25">
      <c r="A74" s="10" t="s">
        <v>12</v>
      </c>
      <c r="B74" s="14" t="s">
        <v>11</v>
      </c>
      <c r="C74" s="4">
        <f t="shared" ref="C74:J74" si="14">C75</f>
        <v>693002429.57000005</v>
      </c>
      <c r="D74" s="4">
        <f t="shared" si="14"/>
        <v>0</v>
      </c>
      <c r="E74" s="4">
        <f t="shared" si="14"/>
        <v>0</v>
      </c>
      <c r="F74" s="4">
        <f t="shared" si="14"/>
        <v>0</v>
      </c>
      <c r="G74" s="4">
        <f t="shared" si="14"/>
        <v>0</v>
      </c>
      <c r="H74" s="4">
        <f t="shared" si="14"/>
        <v>-296138888.74000001</v>
      </c>
      <c r="I74" s="4">
        <f t="shared" si="14"/>
        <v>0</v>
      </c>
      <c r="J74" s="4">
        <f t="shared" si="14"/>
        <v>-45000000</v>
      </c>
      <c r="K74" s="4">
        <f t="shared" si="12"/>
        <v>351863540.83000004</v>
      </c>
    </row>
    <row r="75" spans="1:11" ht="28.5" x14ac:dyDescent="0.25">
      <c r="A75" s="8" t="s">
        <v>10</v>
      </c>
      <c r="B75" s="15" t="s">
        <v>9</v>
      </c>
      <c r="C75" s="20">
        <v>693002429.57000005</v>
      </c>
      <c r="D75" s="7"/>
      <c r="E75" s="7">
        <v>0</v>
      </c>
      <c r="F75" s="7">
        <v>0</v>
      </c>
      <c r="G75" s="7">
        <v>0</v>
      </c>
      <c r="H75" s="7">
        <v>-296138888.74000001</v>
      </c>
      <c r="I75" s="7">
        <v>0</v>
      </c>
      <c r="J75" s="7">
        <v>-45000000</v>
      </c>
      <c r="K75" s="6">
        <f t="shared" si="12"/>
        <v>351863540.83000004</v>
      </c>
    </row>
    <row r="76" spans="1:11" ht="28.5" x14ac:dyDescent="0.25">
      <c r="A76" s="10" t="s">
        <v>8</v>
      </c>
      <c r="B76" s="14" t="s">
        <v>7</v>
      </c>
      <c r="C76" s="4">
        <f t="shared" ref="C76:J76" si="15">SUM(C77:C79)</f>
        <v>2582310680</v>
      </c>
      <c r="D76" s="4">
        <f t="shared" si="15"/>
        <v>0</v>
      </c>
      <c r="E76" s="4">
        <f t="shared" si="15"/>
        <v>93492156</v>
      </c>
      <c r="F76" s="4">
        <f t="shared" si="15"/>
        <v>161624600</v>
      </c>
      <c r="G76" s="4">
        <f t="shared" si="15"/>
        <v>0</v>
      </c>
      <c r="H76" s="4">
        <f t="shared" si="15"/>
        <v>168438900</v>
      </c>
      <c r="I76" s="4">
        <f t="shared" si="15"/>
        <v>452655716</v>
      </c>
      <c r="J76" s="4">
        <f t="shared" si="15"/>
        <v>55000000</v>
      </c>
      <c r="K76" s="4">
        <f t="shared" si="12"/>
        <v>3513522052</v>
      </c>
    </row>
    <row r="77" spans="1:11" ht="42.75" x14ac:dyDescent="0.25">
      <c r="A77" s="8" t="s">
        <v>6</v>
      </c>
      <c r="B77" s="15" t="s">
        <v>5</v>
      </c>
      <c r="C77" s="20">
        <v>1580198000</v>
      </c>
      <c r="D77" s="7"/>
      <c r="E77" s="7">
        <v>0</v>
      </c>
      <c r="F77" s="7">
        <v>-1003650</v>
      </c>
      <c r="G77" s="7">
        <v>0</v>
      </c>
      <c r="H77" s="7">
        <v>0</v>
      </c>
      <c r="I77" s="7">
        <v>0</v>
      </c>
      <c r="J77" s="7">
        <v>0</v>
      </c>
      <c r="K77" s="6">
        <f t="shared" si="12"/>
        <v>1579194350</v>
      </c>
    </row>
    <row r="78" spans="1:11" x14ac:dyDescent="0.25">
      <c r="A78" s="8" t="s">
        <v>4</v>
      </c>
      <c r="B78" s="15" t="s">
        <v>3</v>
      </c>
      <c r="C78" s="20">
        <v>966112680</v>
      </c>
      <c r="D78" s="7"/>
      <c r="E78" s="7">
        <v>99492156</v>
      </c>
      <c r="F78" s="7">
        <v>162628250</v>
      </c>
      <c r="G78" s="7">
        <v>0</v>
      </c>
      <c r="H78" s="7">
        <v>168438900</v>
      </c>
      <c r="I78" s="7">
        <v>452655716</v>
      </c>
      <c r="J78" s="7">
        <v>55000000</v>
      </c>
      <c r="K78" s="6">
        <f t="shared" si="12"/>
        <v>1904327702</v>
      </c>
    </row>
    <row r="79" spans="1:11" x14ac:dyDescent="0.25">
      <c r="A79" s="8" t="s">
        <v>2</v>
      </c>
      <c r="B79" s="15" t="s">
        <v>1</v>
      </c>
      <c r="C79" s="20">
        <v>36000000</v>
      </c>
      <c r="D79" s="7"/>
      <c r="E79" s="7">
        <v>-6000000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6">
        <f t="shared" si="12"/>
        <v>30000000</v>
      </c>
    </row>
    <row r="80" spans="1:11" x14ac:dyDescent="0.25">
      <c r="A80" s="5" t="s">
        <v>0</v>
      </c>
      <c r="B80" s="16"/>
      <c r="C80" s="4">
        <f t="shared" ref="C80:J80" si="16">C4+C13+C16+C21+C32+C37+C41+C49+C52+C59+C65+C70+C74+C76</f>
        <v>47031927719.25</v>
      </c>
      <c r="D80" s="4">
        <f>D4+D13+D16+D21+D32+D37+D41+D49+D52+D59+D65+D70+D74+D76</f>
        <v>718438634.97000003</v>
      </c>
      <c r="E80" s="4">
        <f t="shared" si="16"/>
        <v>5244666090.3700008</v>
      </c>
      <c r="F80" s="4">
        <f t="shared" si="16"/>
        <v>226443900</v>
      </c>
      <c r="G80" s="4">
        <f t="shared" si="16"/>
        <v>1.862645149230957E-9</v>
      </c>
      <c r="H80" s="4">
        <f t="shared" si="16"/>
        <v>498641915.12000012</v>
      </c>
      <c r="I80" s="4">
        <f t="shared" si="16"/>
        <v>-112068011.75</v>
      </c>
      <c r="J80" s="4">
        <f t="shared" si="16"/>
        <v>0</v>
      </c>
      <c r="K80" s="3">
        <f t="shared" si="12"/>
        <v>53608050247.960007</v>
      </c>
    </row>
  </sheetData>
  <mergeCells count="1">
    <mergeCell ref="A1:K1"/>
  </mergeCells>
  <pageMargins left="0.15748031496062992" right="0.19685039370078741" top="0.27559055118110237" bottom="0.27559055118110237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2018-05-21T09:17:16Z</cp:lastPrinted>
  <dcterms:created xsi:type="dcterms:W3CDTF">2017-05-22T06:23:45Z</dcterms:created>
  <dcterms:modified xsi:type="dcterms:W3CDTF">2018-05-21T09:26:40Z</dcterms:modified>
</cp:coreProperties>
</file>